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C6C826A-8554-47B1-89E9-FD62AD329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Лист1!$11:$14</definedName>
    <definedName name="_xlnm.Print_Area" localSheetId="0">Лист1!$A$1:$I$90</definedName>
  </definedNames>
  <calcPr calcId="191029"/>
</workbook>
</file>

<file path=xl/calcChain.xml><?xml version="1.0" encoding="utf-8"?>
<calcChain xmlns="http://schemas.openxmlformats.org/spreadsheetml/2006/main">
  <c r="F60" i="1" l="1"/>
  <c r="F61" i="1"/>
  <c r="H34" i="1"/>
  <c r="H45" i="1"/>
  <c r="I45" i="1"/>
  <c r="G45" i="1"/>
  <c r="G41" i="1"/>
  <c r="F83" i="1"/>
  <c r="F80" i="1"/>
  <c r="F79" i="1"/>
  <c r="F77" i="1"/>
  <c r="F75" i="1"/>
  <c r="F72" i="1"/>
  <c r="F70" i="1"/>
  <c r="F69" i="1"/>
  <c r="F66" i="1"/>
  <c r="F64" i="1"/>
  <c r="F62" i="1"/>
  <c r="F57" i="1"/>
  <c r="F56" i="1" s="1"/>
  <c r="F54" i="1"/>
  <c r="F53" i="1" s="1"/>
  <c r="F52" i="1" s="1"/>
  <c r="F50" i="1"/>
  <c r="F49" i="1" s="1"/>
  <c r="F47" i="1"/>
  <c r="F45" i="1"/>
  <c r="F41" i="1"/>
  <c r="F40" i="1"/>
  <c r="F39" i="1" s="1"/>
  <c r="F34" i="1"/>
  <c r="F33" i="1" s="1"/>
  <c r="F31" i="1"/>
  <c r="F30" i="1" s="1"/>
  <c r="F27" i="1"/>
  <c r="F24" i="1"/>
  <c r="F23" i="1" s="1"/>
  <c r="F19" i="1"/>
  <c r="F18" i="1" s="1"/>
  <c r="E57" i="1"/>
  <c r="E56" i="1" s="1"/>
  <c r="F74" i="1" l="1"/>
  <c r="F59" i="1" s="1"/>
  <c r="F44" i="1"/>
  <c r="F43" i="1" s="1"/>
  <c r="F29" i="1"/>
  <c r="F26" i="1" s="1"/>
  <c r="H27" i="1"/>
  <c r="I27" i="1"/>
  <c r="E80" i="1"/>
  <c r="D80" i="1"/>
  <c r="D45" i="1"/>
  <c r="E45" i="1"/>
  <c r="H19" i="1"/>
  <c r="H18" i="1" s="1"/>
  <c r="I19" i="1"/>
  <c r="I18" i="1" s="1"/>
  <c r="H24" i="1"/>
  <c r="H23" i="1" s="1"/>
  <c r="I24" i="1"/>
  <c r="I23" i="1" s="1"/>
  <c r="H31" i="1"/>
  <c r="H30" i="1" s="1"/>
  <c r="I31" i="1"/>
  <c r="I30" i="1" s="1"/>
  <c r="H33" i="1"/>
  <c r="I34" i="1"/>
  <c r="I33" i="1" s="1"/>
  <c r="H41" i="1"/>
  <c r="H40" i="1" s="1"/>
  <c r="H39" i="1" s="1"/>
  <c r="I41" i="1"/>
  <c r="I40" i="1" s="1"/>
  <c r="I39" i="1" s="1"/>
  <c r="E62" i="1"/>
  <c r="E64" i="1"/>
  <c r="E66" i="1"/>
  <c r="E70" i="1"/>
  <c r="E72" i="1"/>
  <c r="E75" i="1"/>
  <c r="E77" i="1"/>
  <c r="H47" i="1"/>
  <c r="H44" i="1" s="1"/>
  <c r="H43" i="1" s="1"/>
  <c r="I47" i="1"/>
  <c r="I44" i="1" s="1"/>
  <c r="I43" i="1" s="1"/>
  <c r="H50" i="1"/>
  <c r="H49" i="1" s="1"/>
  <c r="I50" i="1"/>
  <c r="I49" i="1" s="1"/>
  <c r="F17" i="1" l="1"/>
  <c r="F15" i="1" s="1"/>
  <c r="I29" i="1"/>
  <c r="I26" i="1" s="1"/>
  <c r="H29" i="1"/>
  <c r="H26" i="1" s="1"/>
  <c r="E69" i="1"/>
  <c r="E61" i="1"/>
  <c r="E74" i="1"/>
  <c r="E60" i="1" l="1"/>
  <c r="D19" i="1"/>
  <c r="E37" i="1"/>
  <c r="E36" i="1" s="1"/>
  <c r="E83" i="1" l="1"/>
  <c r="E59" i="1" s="1"/>
  <c r="E19" i="1"/>
  <c r="E18" i="1" s="1"/>
  <c r="E24" i="1"/>
  <c r="E23" i="1" s="1"/>
  <c r="E27" i="1"/>
  <c r="E31" i="1"/>
  <c r="E30" i="1" s="1"/>
  <c r="E34" i="1"/>
  <c r="E33" i="1" s="1"/>
  <c r="E41" i="1"/>
  <c r="E40" i="1" s="1"/>
  <c r="E39" i="1" s="1"/>
  <c r="E47" i="1"/>
  <c r="E44" i="1" s="1"/>
  <c r="E50" i="1"/>
  <c r="E49" i="1" s="1"/>
  <c r="E54" i="1"/>
  <c r="E53" i="1" s="1"/>
  <c r="E52" i="1" s="1"/>
  <c r="E79" i="1"/>
  <c r="G62" i="1"/>
  <c r="H62" i="1"/>
  <c r="I62" i="1"/>
  <c r="G64" i="1"/>
  <c r="H64" i="1"/>
  <c r="I64" i="1"/>
  <c r="G70" i="1"/>
  <c r="H70" i="1"/>
  <c r="I70" i="1"/>
  <c r="G72" i="1"/>
  <c r="H72" i="1"/>
  <c r="I72" i="1"/>
  <c r="G75" i="1"/>
  <c r="G77" i="1"/>
  <c r="H77" i="1"/>
  <c r="I77" i="1"/>
  <c r="G47" i="1"/>
  <c r="G44" i="1" s="1"/>
  <c r="E43" i="1" l="1"/>
  <c r="G69" i="1"/>
  <c r="I61" i="1"/>
  <c r="I69" i="1"/>
  <c r="H69" i="1"/>
  <c r="G61" i="1"/>
  <c r="E29" i="1"/>
  <c r="E26" i="1" s="1"/>
  <c r="G74" i="1"/>
  <c r="I74" i="1"/>
  <c r="H74" i="1"/>
  <c r="H61" i="1"/>
  <c r="D70" i="1"/>
  <c r="D79" i="1"/>
  <c r="D64" i="1"/>
  <c r="H60" i="1" l="1"/>
  <c r="H59" i="1" s="1"/>
  <c r="G60" i="1"/>
  <c r="G59" i="1" s="1"/>
  <c r="I60" i="1"/>
  <c r="I59" i="1" s="1"/>
  <c r="E17" i="1"/>
  <c r="E15" i="1" s="1"/>
  <c r="G24" i="1"/>
  <c r="G23" i="1" s="1"/>
  <c r="G19" i="1"/>
  <c r="G18" i="1" s="1"/>
  <c r="D66" i="1"/>
  <c r="D62" i="1"/>
  <c r="D61" i="1" s="1"/>
  <c r="D72" i="1"/>
  <c r="D69" i="1" s="1"/>
  <c r="D75" i="1"/>
  <c r="D77" i="1"/>
  <c r="D74" i="1" l="1"/>
  <c r="D60" i="1" s="1"/>
  <c r="D59" i="1" s="1"/>
  <c r="G57" i="1"/>
  <c r="G56" i="1" s="1"/>
  <c r="H57" i="1"/>
  <c r="H56" i="1" s="1"/>
  <c r="I57" i="1"/>
  <c r="I56" i="1" s="1"/>
  <c r="D57" i="1"/>
  <c r="D56" i="1" s="1"/>
  <c r="G27" i="1"/>
  <c r="G31" i="1"/>
  <c r="G30" i="1" s="1"/>
  <c r="G34" i="1"/>
  <c r="G33" i="1" s="1"/>
  <c r="G40" i="1"/>
  <c r="G39" i="1" s="1"/>
  <c r="G50" i="1"/>
  <c r="G49" i="1" s="1"/>
  <c r="G43" i="1" s="1"/>
  <c r="G29" i="1" l="1"/>
  <c r="G26" i="1" s="1"/>
  <c r="G17" i="1" s="1"/>
  <c r="I17" i="1"/>
  <c r="H17" i="1"/>
  <c r="I15" i="1" l="1"/>
  <c r="G15" i="1"/>
  <c r="H15" i="1"/>
  <c r="D18" i="1" l="1"/>
  <c r="D24" i="1"/>
  <c r="D23" i="1" s="1"/>
  <c r="D27" i="1"/>
  <c r="D31" i="1"/>
  <c r="D30" i="1" s="1"/>
  <c r="D34" i="1"/>
  <c r="D33" i="1" s="1"/>
  <c r="D41" i="1"/>
  <c r="D40" i="1" s="1"/>
  <c r="D39" i="1" s="1"/>
  <c r="D47" i="1"/>
  <c r="D44" i="1" s="1"/>
  <c r="D50" i="1"/>
  <c r="D49" i="1" s="1"/>
  <c r="D54" i="1"/>
  <c r="D53" i="1" s="1"/>
  <c r="D52" i="1" s="1"/>
  <c r="D43" i="1" l="1"/>
  <c r="D29" i="1"/>
  <c r="D26" i="1" s="1"/>
  <c r="D17" i="1" l="1"/>
  <c r="D15" i="1" s="1"/>
</calcChain>
</file>

<file path=xl/sharedStrings.xml><?xml version="1.0" encoding="utf-8"?>
<sst xmlns="http://schemas.openxmlformats.org/spreadsheetml/2006/main" count="187" uniqueCount="163">
  <si>
    <t>Реестр источников доходов</t>
  </si>
  <si>
    <t>Наименование главного администратора</t>
  </si>
  <si>
    <t>Наименование публично-правового образования</t>
  </si>
  <si>
    <t>Классификация доходов бюджетов</t>
  </si>
  <si>
    <t>код</t>
  </si>
  <si>
    <t>наименование</t>
  </si>
  <si>
    <t>Руководитель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</si>
  <si>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</si>
  <si>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</si>
  <si>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</si>
  <si>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</si>
  <si>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</si>
  <si>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Единый сельскохозяйственный налог</t>
  </si>
  <si>
    <t xml:space="preserve"> Федеральная налоговая служба</t>
  </si>
  <si>
    <t xml:space="preserve">Доходы бюджета - всего  </t>
  </si>
  <si>
    <t>в том числе: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</si>
  <si>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</si>
  <si>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</si>
  <si>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</si>
  <si>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</si>
  <si>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</si>
  <si>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</si>
  <si>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</si>
  <si>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</si>
  <si>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</si>
  <si>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</si>
  <si>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</si>
  <si>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</si>
  <si>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</si>
  <si>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</si>
  <si>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</si>
  <si>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</si>
  <si>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</si>
  <si>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</si>
  <si>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</si>
  <si>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</si>
  <si>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</si>
  <si>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</si>
  <si>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</si>
  <si>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</si>
  <si>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</si>
  <si>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</si>
  <si>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</si>
  <si>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</si>
  <si>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</si>
  <si>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</si>
  <si>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</si>
  <si>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</si>
  <si>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</si>
  <si>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</si>
  <si>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182 10102010010000110</t>
  </si>
  <si>
    <t>000 10000000000000000</t>
  </si>
  <si>
    <t>000 10100000000000000</t>
  </si>
  <si>
    <t>000 10102000010000110</t>
  </si>
  <si>
    <t>182 10102020010000110</t>
  </si>
  <si>
    <t>182 10102030010000110</t>
  </si>
  <si>
    <t>182 10503010010000110</t>
  </si>
  <si>
    <t>182 10601030100000110</t>
  </si>
  <si>
    <t>000 10500000000000000</t>
  </si>
  <si>
    <t>000 10503000010000110</t>
  </si>
  <si>
    <t>000 10600000000000000</t>
  </si>
  <si>
    <t>000 10601000000000110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</si>
  <si>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</si>
  <si>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</si>
  <si>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</si>
  <si>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</si>
  <si>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</si>
  <si>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</si>
  <si>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000 10800000000000000</t>
  </si>
  <si>
    <t>000 10804000010000110</t>
  </si>
  <si>
    <t>000 10804020010000110</t>
  </si>
  <si>
    <t>925 10804020011000110</t>
  </si>
  <si>
    <t>000 11100000000000000</t>
  </si>
  <si>
    <t>000 11105000000000120</t>
  </si>
  <si>
    <t>000 11105030000000120</t>
  </si>
  <si>
    <t>925 11105035100000120</t>
  </si>
  <si>
    <t>000 11109000000000120</t>
  </si>
  <si>
    <t>000 11109040000000120</t>
  </si>
  <si>
    <t>925 11109045100000120</t>
  </si>
  <si>
    <t>000 20000000000000000</t>
  </si>
  <si>
    <t>000 20200000000000000</t>
  </si>
  <si>
    <t>Субсидии бюджетам бюджетной системы Российской Федерации (межбюджетные субсидии)</t>
  </si>
  <si>
    <t xml:space="preserve">Приложение № 1
к приказу Управления финансов
администрации муниципального 
района « Сыктывдинский»
от "26" октября 2017 г. № 27
</t>
  </si>
  <si>
    <t>182 10606043101000110</t>
  </si>
  <si>
    <t xml:space="preserve">(уполномоченное лицо)      </t>
  </si>
  <si>
    <t xml:space="preserve"> (должность)               (подпись)                      (расшифровка подписи)  </t>
  </si>
  <si>
    <t>000 20210000000000150</t>
  </si>
  <si>
    <t>000 20220000000000150</t>
  </si>
  <si>
    <t>925 20230024100000150</t>
  </si>
  <si>
    <t>925 20235118100000150</t>
  </si>
  <si>
    <t>000 20240000000000150</t>
  </si>
  <si>
    <t>925 20240014100000150</t>
  </si>
  <si>
    <t>925 20249999100000150</t>
  </si>
  <si>
    <t>Обязательно к проекту Решения</t>
  </si>
  <si>
    <t>Прочие субсидии бюджетам сельских поселений</t>
  </si>
  <si>
    <t>925 20229999100000150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</si>
  <si>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</si>
  <si>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</si>
  <si>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</si>
  <si>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Прочие дотации</t>
  </si>
  <si>
    <t>Прочие дотации бюджетам сельских поселений</t>
  </si>
  <si>
    <t>000 20219999000000150</t>
  </si>
  <si>
    <t>Прочие безвозмездные поступления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</si>
  <si>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</si>
  <si>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925 20216001100000150</t>
  </si>
  <si>
    <t>925 20219999100000150</t>
  </si>
  <si>
    <t>000 20230024000000150</t>
  </si>
  <si>
    <t>000 20235118000000150</t>
  </si>
  <si>
    <t>000 20240014000000150</t>
  </si>
  <si>
    <t>000 20249999000000150</t>
  </si>
  <si>
    <t>000 20705000100000150</t>
  </si>
  <si>
    <t>925 20705020100000150</t>
  </si>
  <si>
    <t>ПРОЧИЕ БЕЗВОЗМЕЗДНЫЕ ПОСТУПЛЕНИЯ</t>
  </si>
  <si>
    <t>000 20700000000000000</t>
  </si>
  <si>
    <t>Субвенции бюджетам бюджетной системы Российской Федерации</t>
  </si>
  <si>
    <t>000 20230000000000150</t>
  </si>
  <si>
    <t>Единица измерения:  руб.</t>
  </si>
  <si>
    <t>000 10900000000000110</t>
  </si>
  <si>
    <t>182 10904053101000110</t>
  </si>
  <si>
    <t>000 10904000000000110</t>
  </si>
  <si>
    <t>Земельный налог (по обязательствам, возникшим до 1 января 2006 года), мобилизуемый на территориях поселений</t>
  </si>
  <si>
    <t>925 21960000000000150</t>
  </si>
  <si>
    <t>ВОЗВРАТ ОСТАТКОВ СУБСИДИЙ, СУБВЕНЦИЙ И ИНЫХ МЕЖБЮДЖЕТНЫХ ТРАНСФЕРТОВ, ИМЕЮЩИХ ЦЕЛЕВОЕ НАЗНАЧЕНИЕ, ПРОШЛЫХ ЛЕТ</t>
  </si>
  <si>
    <t>925 21960010100000150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</si>
  <si>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</si>
  <si>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ЗАДОЛЖЕННОСТЬ И ПЕРЕРАСЧЕТЫ ПО ОТМЕНЕННЫМ НАЛОГАМ, СБОРАМ И ИНЫМ ОБЯЗАТЕЛЬНЫМ ПЛАТЕЖАМ</t>
  </si>
  <si>
    <t>Налоги на имущество</t>
  </si>
  <si>
    <t>Администрация муниципального образования сельского поселения Нювчим»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</si>
  <si>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</si>
  <si>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</si>
  <si>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000 11105020000000120</t>
  </si>
  <si>
    <t>на 2024 год и на плановый период  2025 и 2026 годов</t>
  </si>
  <si>
    <t>Кассовые поступления в текущем финансовом году (по состоянию на "01" октября 2023г.</t>
  </si>
  <si>
    <t>Оценка исполнения 2023г. (текущий финансовый год)</t>
  </si>
  <si>
    <t>на 2024г. (очередной финансовый год)</t>
  </si>
  <si>
    <t>на 2025г. (первый год планового периода)</t>
  </si>
  <si>
    <t>на 2026г. (второй год планового периода)</t>
  </si>
  <si>
    <t>Субсидии бюджетам сельских поселений на обеспечение комплексного развития сельских территорий</t>
  </si>
  <si>
    <t>000 20225576100000150</t>
  </si>
  <si>
    <t>000 11400000000000000</t>
  </si>
  <si>
    <t>ДОХОДЫ ОТ ПРОДАЖИ МАТЕРИАЛЬНЫХ И НЕМАТЕРИАЛЬНЫХ АКТИВОВ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</si>
  <si>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</si>
  <si>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</si>
  <si>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</si>
  <si>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</si>
  <si>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</si>
  <si>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925 11105025100000000</t>
  </si>
  <si>
    <t>925 11406025100000000</t>
  </si>
  <si>
    <t>925 20705030100000000</t>
  </si>
  <si>
    <t>"01" октября 2023г.</t>
  </si>
  <si>
    <t xml:space="preserve">бюджета  муниципального образования сельского поселения «Слудка» </t>
  </si>
  <si>
    <t>Администрация муниципального образования сельского поселения «Слудка»</t>
  </si>
  <si>
    <r>
      <t xml:space="preserve">                                </t>
    </r>
    <r>
      <rPr>
        <u/>
        <sz val="10"/>
        <color theme="1"/>
        <rFont val="Times New Roman"/>
        <family val="1"/>
        <charset val="204"/>
      </rPr>
      <t>Глава с.п.«Слудка»</t>
    </r>
    <r>
      <rPr>
        <sz val="10"/>
        <color theme="1"/>
        <rFont val="Times New Roman"/>
        <family val="1"/>
        <charset val="204"/>
      </rPr>
      <t xml:space="preserve">        _________                    Косолапова Наталья Юрьевна</t>
    </r>
  </si>
  <si>
    <t>925 11701050100000180</t>
  </si>
  <si>
    <t>000 11700000000000000</t>
  </si>
  <si>
    <t>ПРОЧИЕ НЕНАЛОГОВЫЕ ДОХОДЫ</t>
  </si>
  <si>
    <t>Невыясненные поступления, зачисляемые в бюджеты сельских поселений</t>
  </si>
  <si>
    <t>000 11701010000000180</t>
  </si>
  <si>
    <t>Невыясненные поступления</t>
  </si>
  <si>
    <t>на 31 октября 2023 года</t>
  </si>
  <si>
    <t>Наименование главного администратора доходов бюджета муниципального образования сельского поселения «Слудка»</t>
  </si>
  <si>
    <t>Прогноз доходов бюджета муниципального образования сельского поселения «Слудка»       на 2023г. (текущий финансовый год)</t>
  </si>
  <si>
    <t>Прогноз доходов бюджета муниципального образования сельского поселения «Слудка»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</si>
</sst>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2">
      <alignment horizontal="left" wrapText="1"/>
    </xf>
    <xf numFmtId="0" fontId="5" fillId="0" borderId="3">
      <alignment horizontal="left" wrapText="1"/>
    </xf>
    <xf numFmtId="0" fontId="5" fillId="0" borderId="4">
      <alignment horizontal="left" wrapText="1"/>
    </xf>
    <xf numFmtId="49" fontId="5" fillId="0" borderId="5">
      <alignment horizontal="center" vertical="center"/>
    </xf>
    <xf numFmtId="49" fontId="5" fillId="0" borderId="6">
      <alignment horizontal="center" wrapText="1"/>
    </xf>
    <xf numFmtId="49" fontId="5" fillId="0" borderId="7">
      <alignment horizontal="center"/>
    </xf>
    <xf numFmtId="4" fontId="5" fillId="0" borderId="5">
      <alignment horizontal="right" vertical="center" shrinkToFit="1"/>
    </xf>
    <xf numFmtId="0" fontId="5" fillId="0" borderId="6">
      <alignment horizontal="right" vertical="center" shrinkToFit="1"/>
    </xf>
    <xf numFmtId="4" fontId="5" fillId="0" borderId="7">
      <alignment horizontal="right" shrinkToFit="1"/>
    </xf>
    <xf numFmtId="49" fontId="16" fillId="4" borderId="10">
      <alignment horizontal="center" vertical="top" shrinkToFit="1"/>
    </xf>
    <xf numFmtId="0" fontId="17" fillId="0" borderId="0"/>
    <xf numFmtId="0" fontId="18" fillId="0" borderId="0"/>
  </cellStyleXfs>
  <cellXfs count="9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8" fillId="0" borderId="1" xfId="1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49" fontId="8" fillId="0" borderId="1" xfId="4" applyFont="1" applyBorder="1">
      <alignment horizontal="center" vertical="center"/>
    </xf>
    <xf numFmtId="49" fontId="8" fillId="0" borderId="1" xfId="5" applyFont="1" applyBorder="1" applyAlignment="1">
      <alignment horizontal="center" vertical="center" wrapText="1"/>
    </xf>
    <xf numFmtId="49" fontId="8" fillId="0" borderId="1" xfId="6" applyFont="1" applyBorder="1" applyAlignment="1">
      <alignment horizontal="center" vertical="center"/>
    </xf>
    <xf numFmtId="49" fontId="9" fillId="0" borderId="1" xfId="6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4" fontId="4" fillId="0" borderId="0" xfId="0" applyNumberFormat="1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center"/>
    </xf>
    <xf numFmtId="0" fontId="13" fillId="0" borderId="0" xfId="0" applyFont="1"/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left" vertical="top" wrapText="1"/>
    </xf>
    <xf numFmtId="0" fontId="2" fillId="0" borderId="1" xfId="0" applyFont="1" applyBorder="1"/>
    <xf numFmtId="49" fontId="9" fillId="0" borderId="1" xfId="0" applyNumberFormat="1" applyFont="1" applyBorder="1" applyAlignment="1">
      <alignment horizontal="center" vertical="top" wrapText="1"/>
    </xf>
    <xf numFmtId="165" fontId="8" fillId="0" borderId="6" xfId="0" applyNumberFormat="1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49" fontId="8" fillId="3" borderId="1" xfId="6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9" fontId="9" fillId="3" borderId="1" xfId="6" applyFont="1" applyFill="1" applyBorder="1" applyAlignment="1">
      <alignment horizontal="center" vertical="center"/>
    </xf>
    <xf numFmtId="4" fontId="8" fillId="3" borderId="1" xfId="7" applyFont="1" applyFill="1" applyBorder="1">
      <alignment horizontal="right" vertical="center" shrinkToFit="1"/>
    </xf>
    <xf numFmtId="164" fontId="8" fillId="3" borderId="1" xfId="8" applyNumberFormat="1" applyFont="1" applyFill="1" applyBorder="1">
      <alignment horizontal="right" vertical="center" shrinkToFit="1"/>
    </xf>
    <xf numFmtId="4" fontId="8" fillId="3" borderId="1" xfId="9" applyFont="1" applyFill="1" applyBorder="1">
      <alignment horizontal="right" shrinkToFit="1"/>
    </xf>
    <xf numFmtId="4" fontId="9" fillId="3" borderId="1" xfId="9" applyFont="1" applyFill="1" applyBorder="1">
      <alignment horizontal="right" shrinkToFit="1"/>
    </xf>
    <xf numFmtId="0" fontId="13" fillId="3" borderId="1" xfId="0" applyFont="1" applyFill="1" applyBorder="1"/>
    <xf numFmtId="165" fontId="8" fillId="3" borderId="6" xfId="0" applyNumberFormat="1" applyFont="1" applyFill="1" applyBorder="1" applyAlignment="1">
      <alignment vertical="top" wrapText="1"/>
    </xf>
    <xf numFmtId="4" fontId="10" fillId="3" borderId="1" xfId="9" applyFont="1" applyFill="1" applyBorder="1">
      <alignment horizontal="right" shrinkToFit="1"/>
    </xf>
    <xf numFmtId="4" fontId="8" fillId="3" borderId="6" xfId="0" applyNumberFormat="1" applyFont="1" applyFill="1" applyBorder="1" applyAlignment="1">
      <alignment vertical="top" wrapText="1"/>
    </xf>
    <xf numFmtId="4" fontId="7" fillId="3" borderId="1" xfId="0" applyNumberFormat="1" applyFont="1" applyFill="1" applyBorder="1"/>
    <xf numFmtId="4" fontId="2" fillId="3" borderId="1" xfId="0" applyNumberFormat="1" applyFont="1" applyFill="1" applyBorder="1"/>
    <xf numFmtId="49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49" fontId="8" fillId="3" borderId="1" xfId="10" applyFont="1" applyFill="1" applyBorder="1">
      <alignment horizontal="center" vertical="top" shrinkToFit="1"/>
    </xf>
    <xf numFmtId="49" fontId="9" fillId="3" borderId="1" xfId="10" applyFont="1" applyFill="1" applyBorder="1">
      <alignment horizontal="center" vertical="top" shrinkToFit="1"/>
    </xf>
    <xf numFmtId="4" fontId="11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0" fontId="9" fillId="2" borderId="11" xfId="0" applyFont="1" applyFill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49" fontId="8" fillId="0" borderId="13" xfId="6" applyFont="1" applyBorder="1" applyAlignment="1">
      <alignment horizontal="center" vertical="center"/>
    </xf>
    <xf numFmtId="0" fontId="9" fillId="0" borderId="6" xfId="11" applyFont="1" applyBorder="1" applyAlignment="1">
      <alignment horizontal="center" vertical="top" wrapText="1"/>
    </xf>
    <xf numFmtId="0" fontId="9" fillId="2" borderId="6" xfId="11" applyFont="1" applyFill="1" applyBorder="1" applyAlignment="1">
      <alignment horizontal="left" vertical="top" wrapText="1"/>
    </xf>
    <xf numFmtId="0" fontId="9" fillId="2" borderId="6" xfId="12" applyFont="1" applyFill="1" applyBorder="1" applyAlignment="1">
      <alignment horizontal="left" vertical="top" wrapText="1"/>
    </xf>
    <xf numFmtId="49" fontId="9" fillId="0" borderId="6" xfId="12" applyNumberFormat="1" applyFont="1" applyBorder="1" applyAlignment="1">
      <alignment horizontal="center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6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13">
    <cellStyle name="ex60" xfId="10" xr:uid="{A81E392F-84A0-4261-9124-5BAF144B1E2D}"/>
    <cellStyle name="xl32" xfId="1" xr:uid="{00000000-0005-0000-0000-000000000000}"/>
    <cellStyle name="xl33" xfId="2" xr:uid="{00000000-0005-0000-0000-000001000000}"/>
    <cellStyle name="xl35" xfId="3" xr:uid="{00000000-0005-0000-0000-000002000000}"/>
    <cellStyle name="xl42" xfId="4" xr:uid="{00000000-0005-0000-0000-000003000000}"/>
    <cellStyle name="xl43" xfId="5" xr:uid="{00000000-0005-0000-0000-000004000000}"/>
    <cellStyle name="xl44" xfId="6" xr:uid="{00000000-0005-0000-0000-000005000000}"/>
    <cellStyle name="xl49" xfId="7" xr:uid="{00000000-0005-0000-0000-000006000000}"/>
    <cellStyle name="xl51" xfId="9" xr:uid="{00000000-0005-0000-0000-000007000000}"/>
    <cellStyle name="xl53" xfId="8" xr:uid="{00000000-0005-0000-0000-000008000000}"/>
    <cellStyle name="Обычный" xfId="0" builtinId="0"/>
    <cellStyle name="Обычный 2" xfId="11" xr:uid="{140EC339-D2BC-41F4-8873-934BC8803FD6}"/>
    <cellStyle name="Обычный 3" xfId="12" xr:uid="{B818E3ED-6DFE-4421-A8AD-1AC0DEBB69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2"/>
  <sheetViews>
    <sheetView tabSelected="1" workbookViewId="0">
      <selection activeCell="E90" sqref="E90"/>
    </sheetView>
  </sheetViews>
  <sheetFormatPr defaultRowHeight="15" outlineLevelRow="2" x14ac:dyDescent="0.25"/>
  <cols>
    <col min="1" max="1" width="21.28515625" style="8" customWidth="1"/>
    <col min="2" max="2" width="72.28515625" style="8" customWidth="1"/>
    <col min="3" max="3" width="23.28515625" style="9" customWidth="1"/>
    <col min="4" max="9" width="15.140625" style="9" customWidth="1"/>
    <col min="10" max="10" width="9.140625" style="9"/>
    <col min="11" max="11" width="10.7109375" style="9" bestFit="1" customWidth="1"/>
    <col min="12" max="16384" width="9.140625" style="9"/>
  </cols>
  <sheetData>
    <row r="1" spans="1:11" ht="15.75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9" t="s">
        <v>93</v>
      </c>
    </row>
    <row r="2" spans="1:11" ht="15.75" x14ac:dyDescent="0.25">
      <c r="A2" s="86" t="s">
        <v>150</v>
      </c>
      <c r="B2" s="86"/>
      <c r="C2" s="86"/>
      <c r="D2" s="86"/>
      <c r="E2" s="86"/>
      <c r="F2" s="86"/>
      <c r="G2" s="86"/>
      <c r="H2" s="86"/>
      <c r="I2" s="86"/>
    </row>
    <row r="3" spans="1:11" ht="15.75" x14ac:dyDescent="0.25">
      <c r="A3" s="86" t="s">
        <v>131</v>
      </c>
      <c r="B3" s="86"/>
      <c r="C3" s="86"/>
      <c r="D3" s="86"/>
      <c r="E3" s="86"/>
      <c r="F3" s="86"/>
      <c r="G3" s="86"/>
      <c r="H3" s="86"/>
      <c r="I3" s="86"/>
    </row>
    <row r="4" spans="1:11" x14ac:dyDescent="0.25">
      <c r="A4" s="25"/>
      <c r="B4" s="25"/>
      <c r="C4" s="1"/>
      <c r="D4" s="1"/>
      <c r="E4" s="1"/>
      <c r="F4" s="1"/>
      <c r="G4" s="1"/>
      <c r="H4" s="1"/>
      <c r="I4" s="1"/>
    </row>
    <row r="5" spans="1:11" x14ac:dyDescent="0.25">
      <c r="A5" s="25"/>
      <c r="B5" s="25"/>
      <c r="C5" s="1" t="s">
        <v>159</v>
      </c>
      <c r="D5" s="1"/>
      <c r="E5" s="1"/>
      <c r="F5" s="1"/>
      <c r="G5" s="1"/>
      <c r="H5" s="1"/>
      <c r="I5" s="1"/>
    </row>
    <row r="6" spans="1:11" x14ac:dyDescent="0.25">
      <c r="A6" s="87"/>
      <c r="B6" s="87"/>
      <c r="C6" s="87"/>
      <c r="D6" s="87"/>
      <c r="E6" s="87"/>
      <c r="F6" s="87"/>
      <c r="G6" s="87"/>
      <c r="H6" s="87"/>
      <c r="I6" s="87"/>
    </row>
    <row r="7" spans="1:11" ht="39.75" customHeight="1" x14ac:dyDescent="0.25">
      <c r="A7" s="25"/>
      <c r="B7" s="25"/>
      <c r="C7" s="1"/>
      <c r="D7" s="1"/>
      <c r="E7" s="1"/>
      <c r="F7" s="1"/>
      <c r="G7" s="1"/>
      <c r="H7" s="91" t="s">
        <v>82</v>
      </c>
      <c r="I7" s="91"/>
    </row>
    <row r="8" spans="1:11" x14ac:dyDescent="0.25">
      <c r="A8" s="89" t="s">
        <v>1</v>
      </c>
      <c r="B8" s="89"/>
      <c r="C8" s="11" t="s">
        <v>151</v>
      </c>
      <c r="D8" s="24"/>
      <c r="E8" s="24"/>
      <c r="F8" s="24"/>
      <c r="G8" s="24"/>
      <c r="H8" s="24"/>
      <c r="I8" s="24"/>
    </row>
    <row r="9" spans="1:11" x14ac:dyDescent="0.25">
      <c r="A9" s="89" t="s">
        <v>2</v>
      </c>
      <c r="B9" s="89"/>
      <c r="C9" s="87"/>
      <c r="D9" s="87"/>
      <c r="E9" s="87"/>
      <c r="F9" s="24"/>
      <c r="G9" s="24"/>
      <c r="H9" s="24"/>
      <c r="I9" s="24"/>
    </row>
    <row r="10" spans="1:11" x14ac:dyDescent="0.25">
      <c r="A10" s="5" t="s">
        <v>116</v>
      </c>
      <c r="B10" s="5"/>
    </row>
    <row r="11" spans="1:11" s="8" customFormat="1" x14ac:dyDescent="0.25">
      <c r="A11" s="88" t="s">
        <v>3</v>
      </c>
      <c r="B11" s="88"/>
      <c r="C11" s="88" t="s">
        <v>160</v>
      </c>
      <c r="D11" s="90" t="s">
        <v>161</v>
      </c>
      <c r="E11" s="90" t="s">
        <v>132</v>
      </c>
      <c r="F11" s="90" t="s">
        <v>133</v>
      </c>
      <c r="G11" s="88" t="s">
        <v>162</v>
      </c>
      <c r="H11" s="88"/>
      <c r="I11" s="88"/>
    </row>
    <row r="12" spans="1:11" s="8" customFormat="1" x14ac:dyDescent="0.25">
      <c r="A12" s="88"/>
      <c r="B12" s="88"/>
      <c r="C12" s="88"/>
      <c r="D12" s="90"/>
      <c r="E12" s="90"/>
      <c r="F12" s="90"/>
      <c r="G12" s="88"/>
      <c r="H12" s="88"/>
      <c r="I12" s="88"/>
    </row>
    <row r="13" spans="1:11" s="8" customFormat="1" ht="62.25" customHeight="1" x14ac:dyDescent="0.25">
      <c r="A13" s="3" t="s">
        <v>4</v>
      </c>
      <c r="B13" s="3" t="s">
        <v>5</v>
      </c>
      <c r="C13" s="88"/>
      <c r="D13" s="90"/>
      <c r="E13" s="90"/>
      <c r="F13" s="90"/>
      <c r="G13" s="3" t="s">
        <v>134</v>
      </c>
      <c r="H13" s="3" t="s">
        <v>135</v>
      </c>
      <c r="I13" s="3" t="s">
        <v>136</v>
      </c>
    </row>
    <row r="14" spans="1:11" x14ac:dyDescent="0.25">
      <c r="A14" s="3">
        <v>1</v>
      </c>
      <c r="B14" s="3">
        <v>2</v>
      </c>
      <c r="C14" s="2">
        <v>3</v>
      </c>
      <c r="D14" s="2">
        <v>4</v>
      </c>
      <c r="E14" s="18">
        <v>5</v>
      </c>
      <c r="F14" s="2">
        <v>6</v>
      </c>
      <c r="G14" s="2">
        <v>7</v>
      </c>
      <c r="H14" s="2">
        <v>8</v>
      </c>
      <c r="I14" s="2">
        <v>9</v>
      </c>
    </row>
    <row r="15" spans="1:11" x14ac:dyDescent="0.25">
      <c r="A15" s="19"/>
      <c r="B15" s="12" t="s">
        <v>14</v>
      </c>
      <c r="C15" s="16"/>
      <c r="D15" s="53">
        <f t="shared" ref="D15:I15" si="0">D17+D59</f>
        <v>4898955.25</v>
      </c>
      <c r="E15" s="53">
        <f t="shared" si="0"/>
        <v>4606294.6100000003</v>
      </c>
      <c r="F15" s="53">
        <f>F17+F59</f>
        <v>5297551.6100000003</v>
      </c>
      <c r="G15" s="53">
        <f t="shared" si="0"/>
        <v>6313387</v>
      </c>
      <c r="H15" s="53">
        <f t="shared" si="0"/>
        <v>2279377</v>
      </c>
      <c r="I15" s="53">
        <f t="shared" si="0"/>
        <v>1802999</v>
      </c>
      <c r="K15" s="31"/>
    </row>
    <row r="16" spans="1:11" x14ac:dyDescent="0.25">
      <c r="A16" s="20"/>
      <c r="B16" s="13" t="s">
        <v>15</v>
      </c>
      <c r="C16" s="16"/>
      <c r="D16" s="54"/>
      <c r="E16" s="54"/>
      <c r="F16" s="54"/>
      <c r="G16" s="54"/>
      <c r="H16" s="54"/>
      <c r="I16" s="54"/>
    </row>
    <row r="17" spans="1:11" x14ac:dyDescent="0.25">
      <c r="A17" s="21" t="s">
        <v>51</v>
      </c>
      <c r="B17" s="14" t="s">
        <v>16</v>
      </c>
      <c r="C17" s="16"/>
      <c r="D17" s="55">
        <f t="shared" ref="D17:F17" si="1">D18+D23+D26+D39+D43+D52+D56+D36</f>
        <v>137600</v>
      </c>
      <c r="E17" s="55">
        <f t="shared" ref="E17" si="2">E18+E23+E26+E39+E43+E52+E56+E36</f>
        <v>81371.540000000008</v>
      </c>
      <c r="F17" s="55">
        <f t="shared" si="1"/>
        <v>157327.60999999999</v>
      </c>
      <c r="G17" s="55">
        <f t="shared" ref="G17:I17" si="3">G18+G23+G26+G39+G43+G52+G56+G36</f>
        <v>168000</v>
      </c>
      <c r="H17" s="55">
        <f t="shared" si="3"/>
        <v>172000</v>
      </c>
      <c r="I17" s="55">
        <f t="shared" si="3"/>
        <v>129000</v>
      </c>
      <c r="K17" s="31"/>
    </row>
    <row r="18" spans="1:11" x14ac:dyDescent="0.25">
      <c r="A18" s="21" t="s">
        <v>52</v>
      </c>
      <c r="B18" s="14" t="s">
        <v>17</v>
      </c>
      <c r="C18" s="16"/>
      <c r="D18" s="55">
        <f>D19</f>
        <v>58000</v>
      </c>
      <c r="E18" s="55">
        <f t="shared" ref="E18" si="4">E19</f>
        <v>21805.200000000001</v>
      </c>
      <c r="F18" s="55">
        <f>F19</f>
        <v>44636.25</v>
      </c>
      <c r="G18" s="55">
        <f t="shared" ref="G18:I18" si="5">G19</f>
        <v>46000</v>
      </c>
      <c r="H18" s="55">
        <f t="shared" si="5"/>
        <v>48000</v>
      </c>
      <c r="I18" s="55">
        <f t="shared" si="5"/>
        <v>50000</v>
      </c>
    </row>
    <row r="19" spans="1:11" x14ac:dyDescent="0.25">
      <c r="A19" s="21" t="s">
        <v>53</v>
      </c>
      <c r="B19" s="14" t="s">
        <v>18</v>
      </c>
      <c r="C19" s="16"/>
      <c r="D19" s="55">
        <f>D20+D21+D22</f>
        <v>58000</v>
      </c>
      <c r="E19" s="55">
        <f t="shared" ref="E19" si="6">E20+E21+E22</f>
        <v>21805.200000000001</v>
      </c>
      <c r="F19" s="55">
        <f>F20+F21+F22</f>
        <v>44636.25</v>
      </c>
      <c r="G19" s="55">
        <f t="shared" ref="G19" si="7">G20+G21+G22</f>
        <v>46000</v>
      </c>
      <c r="H19" s="55">
        <f t="shared" ref="H19:I19" si="8">H20+H21+H22</f>
        <v>48000</v>
      </c>
      <c r="I19" s="55">
        <f t="shared" si="8"/>
        <v>50000</v>
      </c>
    </row>
    <row r="20" spans="1:11" ht="33.75" x14ac:dyDescent="0.25">
      <c r="A20" s="22" t="s">
        <v>50</v>
      </c>
      <c r="B20" s="15" t="s">
        <v>19</v>
      </c>
      <c r="C20" s="17" t="s">
        <v>13</v>
      </c>
      <c r="D20" s="56">
        <v>58000</v>
      </c>
      <c r="E20" s="56">
        <v>19168.95</v>
      </c>
      <c r="F20" s="56">
        <v>42000</v>
      </c>
      <c r="G20" s="56">
        <v>44000</v>
      </c>
      <c r="H20" s="56">
        <v>46000</v>
      </c>
      <c r="I20" s="56">
        <v>48000</v>
      </c>
      <c r="K20" s="31"/>
    </row>
    <row r="21" spans="1:11" ht="56.25" x14ac:dyDescent="0.25">
      <c r="A21" s="22" t="s">
        <v>54</v>
      </c>
      <c r="B21" s="15" t="s">
        <v>20</v>
      </c>
      <c r="C21" s="17" t="s">
        <v>13</v>
      </c>
      <c r="D21" s="56">
        <v>0</v>
      </c>
      <c r="E21" s="56">
        <v>2636.25</v>
      </c>
      <c r="F21" s="56">
        <v>2636.25</v>
      </c>
      <c r="G21" s="56">
        <v>2000</v>
      </c>
      <c r="H21" s="56">
        <v>2000</v>
      </c>
      <c r="I21" s="56">
        <v>2000</v>
      </c>
      <c r="K21" s="31"/>
    </row>
    <row r="22" spans="1:11" ht="22.5" hidden="1" x14ac:dyDescent="0.25">
      <c r="A22" s="22" t="s">
        <v>55</v>
      </c>
      <c r="B22" s="15" t="s">
        <v>21</v>
      </c>
      <c r="C22" s="17" t="s">
        <v>13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K22" s="31"/>
    </row>
    <row r="23" spans="1:11" s="10" customFormat="1" hidden="1" x14ac:dyDescent="0.25">
      <c r="A23" s="21" t="s">
        <v>58</v>
      </c>
      <c r="B23" s="14" t="s">
        <v>22</v>
      </c>
      <c r="C23" s="16"/>
      <c r="D23" s="55">
        <f t="shared" ref="D23:I24" si="9">D24</f>
        <v>0</v>
      </c>
      <c r="E23" s="55">
        <f t="shared" si="9"/>
        <v>0</v>
      </c>
      <c r="F23" s="55">
        <f t="shared" si="9"/>
        <v>0</v>
      </c>
      <c r="G23" s="55">
        <f t="shared" si="9"/>
        <v>0</v>
      </c>
      <c r="H23" s="55">
        <f t="shared" si="9"/>
        <v>0</v>
      </c>
      <c r="I23" s="55">
        <f t="shared" si="9"/>
        <v>0</v>
      </c>
      <c r="K23" s="31"/>
    </row>
    <row r="24" spans="1:11" s="10" customFormat="1" hidden="1" x14ac:dyDescent="0.25">
      <c r="A24" s="21" t="s">
        <v>59</v>
      </c>
      <c r="B24" s="14" t="s">
        <v>12</v>
      </c>
      <c r="C24" s="16"/>
      <c r="D24" s="55">
        <f t="shared" si="9"/>
        <v>0</v>
      </c>
      <c r="E24" s="55">
        <f t="shared" si="9"/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K24" s="31"/>
    </row>
    <row r="25" spans="1:11" hidden="1" x14ac:dyDescent="0.25">
      <c r="A25" s="22" t="s">
        <v>56</v>
      </c>
      <c r="B25" s="15" t="s">
        <v>12</v>
      </c>
      <c r="C25" s="17"/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K25" s="31"/>
    </row>
    <row r="26" spans="1:11" s="10" customFormat="1" x14ac:dyDescent="0.25">
      <c r="A26" s="21" t="s">
        <v>60</v>
      </c>
      <c r="B26" s="14" t="s">
        <v>23</v>
      </c>
      <c r="C26" s="16"/>
      <c r="D26" s="55">
        <f>D27+D29</f>
        <v>69000</v>
      </c>
      <c r="E26" s="55">
        <f t="shared" ref="E26" si="10">E27+E29</f>
        <v>19715.98</v>
      </c>
      <c r="F26" s="55">
        <f>F27+F29</f>
        <v>71141</v>
      </c>
      <c r="G26" s="55">
        <f t="shared" ref="G26:I26" si="11">G27+G29</f>
        <v>75000</v>
      </c>
      <c r="H26" s="55">
        <f t="shared" si="11"/>
        <v>77000</v>
      </c>
      <c r="I26" s="55">
        <f t="shared" si="11"/>
        <v>79000</v>
      </c>
      <c r="K26" s="31"/>
    </row>
    <row r="27" spans="1:11" s="10" customFormat="1" x14ac:dyDescent="0.25">
      <c r="A27" s="21" t="s">
        <v>61</v>
      </c>
      <c r="B27" s="14" t="s">
        <v>24</v>
      </c>
      <c r="C27" s="16"/>
      <c r="D27" s="55">
        <f>D28</f>
        <v>49000</v>
      </c>
      <c r="E27" s="55">
        <f t="shared" ref="E27" si="12">E28</f>
        <v>2436.5500000000002</v>
      </c>
      <c r="F27" s="55">
        <f>F28</f>
        <v>49000</v>
      </c>
      <c r="G27" s="55">
        <f t="shared" ref="G27:I27" si="13">G28</f>
        <v>54000</v>
      </c>
      <c r="H27" s="55">
        <f t="shared" si="13"/>
        <v>55000</v>
      </c>
      <c r="I27" s="55">
        <f t="shared" si="13"/>
        <v>57000</v>
      </c>
      <c r="K27" s="31"/>
    </row>
    <row r="28" spans="1:11" ht="22.5" x14ac:dyDescent="0.25">
      <c r="A28" s="22" t="s">
        <v>57</v>
      </c>
      <c r="B28" s="15" t="s">
        <v>25</v>
      </c>
      <c r="C28" s="17" t="s">
        <v>13</v>
      </c>
      <c r="D28" s="56">
        <v>49000</v>
      </c>
      <c r="E28" s="56">
        <v>2436.5500000000002</v>
      </c>
      <c r="F28" s="56">
        <v>49000</v>
      </c>
      <c r="G28" s="56">
        <v>54000</v>
      </c>
      <c r="H28" s="56">
        <v>55000</v>
      </c>
      <c r="I28" s="56">
        <v>57000</v>
      </c>
      <c r="K28" s="31"/>
    </row>
    <row r="29" spans="1:11" s="10" customFormat="1" x14ac:dyDescent="0.25">
      <c r="A29" s="21" t="s">
        <v>62</v>
      </c>
      <c r="B29" s="14" t="s">
        <v>26</v>
      </c>
      <c r="C29" s="16"/>
      <c r="D29" s="55">
        <f>D30+D33</f>
        <v>20000</v>
      </c>
      <c r="E29" s="55">
        <f t="shared" ref="E29" si="14">E30+E33</f>
        <v>17279.43</v>
      </c>
      <c r="F29" s="55">
        <f>F30+F33</f>
        <v>22141</v>
      </c>
      <c r="G29" s="55">
        <f t="shared" ref="G29:I29" si="15">G30+G33</f>
        <v>21000</v>
      </c>
      <c r="H29" s="55">
        <f t="shared" si="15"/>
        <v>22000</v>
      </c>
      <c r="I29" s="55">
        <f t="shared" si="15"/>
        <v>22000</v>
      </c>
      <c r="K29" s="31"/>
    </row>
    <row r="30" spans="1:11" s="10" customFormat="1" x14ac:dyDescent="0.25">
      <c r="A30" s="21" t="s">
        <v>63</v>
      </c>
      <c r="B30" s="14" t="s">
        <v>27</v>
      </c>
      <c r="C30" s="16"/>
      <c r="D30" s="55">
        <f t="shared" ref="D30:F31" si="16">D31</f>
        <v>5000</v>
      </c>
      <c r="E30" s="55">
        <f t="shared" si="16"/>
        <v>7141</v>
      </c>
      <c r="F30" s="55">
        <f t="shared" si="16"/>
        <v>7141</v>
      </c>
      <c r="G30" s="55">
        <f t="shared" ref="G30:I31" si="17">G31</f>
        <v>6000</v>
      </c>
      <c r="H30" s="55">
        <f t="shared" si="17"/>
        <v>6000</v>
      </c>
      <c r="I30" s="55">
        <f t="shared" si="17"/>
        <v>6000</v>
      </c>
      <c r="K30" s="31"/>
    </row>
    <row r="31" spans="1:11" s="10" customFormat="1" ht="31.5" x14ac:dyDescent="0.25">
      <c r="A31" s="21" t="s">
        <v>64</v>
      </c>
      <c r="B31" s="14" t="s">
        <v>28</v>
      </c>
      <c r="C31" s="16"/>
      <c r="D31" s="55">
        <f t="shared" si="16"/>
        <v>5000</v>
      </c>
      <c r="E31" s="55">
        <f t="shared" si="16"/>
        <v>7141</v>
      </c>
      <c r="F31" s="55">
        <f t="shared" si="16"/>
        <v>7141</v>
      </c>
      <c r="G31" s="55">
        <f t="shared" si="17"/>
        <v>6000</v>
      </c>
      <c r="H31" s="55">
        <f t="shared" si="17"/>
        <v>6000</v>
      </c>
      <c r="I31" s="55">
        <f t="shared" si="17"/>
        <v>6000</v>
      </c>
      <c r="K31" s="31"/>
    </row>
    <row r="32" spans="1:11" ht="33.75" x14ac:dyDescent="0.25">
      <c r="A32" s="22" t="s">
        <v>65</v>
      </c>
      <c r="B32" s="15" t="s">
        <v>29</v>
      </c>
      <c r="C32" s="17" t="s">
        <v>13</v>
      </c>
      <c r="D32" s="56">
        <v>5000</v>
      </c>
      <c r="E32" s="56">
        <v>7141</v>
      </c>
      <c r="F32" s="56">
        <v>7141</v>
      </c>
      <c r="G32" s="56">
        <v>6000</v>
      </c>
      <c r="H32" s="56">
        <v>6000</v>
      </c>
      <c r="I32" s="56">
        <v>6000</v>
      </c>
      <c r="K32" s="31"/>
    </row>
    <row r="33" spans="1:11" s="10" customFormat="1" x14ac:dyDescent="0.25">
      <c r="A33" s="21" t="s">
        <v>66</v>
      </c>
      <c r="B33" s="14" t="s">
        <v>30</v>
      </c>
      <c r="C33" s="16"/>
      <c r="D33" s="55">
        <f t="shared" ref="D33:F34" si="18">D34</f>
        <v>15000</v>
      </c>
      <c r="E33" s="55">
        <f t="shared" si="18"/>
        <v>10138.43</v>
      </c>
      <c r="F33" s="55">
        <f t="shared" si="18"/>
        <v>15000</v>
      </c>
      <c r="G33" s="55">
        <f t="shared" ref="G33:I34" si="19">G34</f>
        <v>15000</v>
      </c>
      <c r="H33" s="55">
        <f t="shared" si="19"/>
        <v>16000</v>
      </c>
      <c r="I33" s="55">
        <f t="shared" si="19"/>
        <v>16000</v>
      </c>
      <c r="K33" s="31"/>
    </row>
    <row r="34" spans="1:11" s="10" customFormat="1" ht="31.5" x14ac:dyDescent="0.25">
      <c r="A34" s="21" t="s">
        <v>67</v>
      </c>
      <c r="B34" s="14" t="s">
        <v>31</v>
      </c>
      <c r="C34" s="16"/>
      <c r="D34" s="55">
        <f t="shared" si="18"/>
        <v>15000</v>
      </c>
      <c r="E34" s="55">
        <f t="shared" si="18"/>
        <v>10138.43</v>
      </c>
      <c r="F34" s="55">
        <f t="shared" si="18"/>
        <v>15000</v>
      </c>
      <c r="G34" s="55">
        <f t="shared" si="19"/>
        <v>15000</v>
      </c>
      <c r="H34" s="55">
        <f>H35</f>
        <v>16000</v>
      </c>
      <c r="I34" s="55">
        <f t="shared" si="19"/>
        <v>16000</v>
      </c>
      <c r="K34" s="31"/>
    </row>
    <row r="35" spans="1:11" ht="33.75" x14ac:dyDescent="0.25">
      <c r="A35" s="22" t="s">
        <v>83</v>
      </c>
      <c r="B35" s="15" t="s">
        <v>32</v>
      </c>
      <c r="C35" s="17" t="s">
        <v>13</v>
      </c>
      <c r="D35" s="56">
        <v>15000</v>
      </c>
      <c r="E35" s="56">
        <v>10138.43</v>
      </c>
      <c r="F35" s="56">
        <v>15000</v>
      </c>
      <c r="G35" s="56">
        <v>15000</v>
      </c>
      <c r="H35" s="56">
        <v>16000</v>
      </c>
      <c r="I35" s="56">
        <v>16000</v>
      </c>
      <c r="K35" s="31"/>
    </row>
    <row r="36" spans="1:11" ht="21" hidden="1" x14ac:dyDescent="0.25">
      <c r="A36" s="49" t="s">
        <v>117</v>
      </c>
      <c r="B36" s="39" t="s">
        <v>125</v>
      </c>
      <c r="C36" s="51"/>
      <c r="D36" s="55"/>
      <c r="E36" s="55">
        <f>E37</f>
        <v>0</v>
      </c>
      <c r="F36" s="55"/>
      <c r="G36" s="55"/>
      <c r="H36" s="55"/>
      <c r="I36" s="55"/>
      <c r="J36" s="10"/>
      <c r="K36" s="31"/>
    </row>
    <row r="37" spans="1:11" hidden="1" x14ac:dyDescent="0.25">
      <c r="A37" s="49" t="s">
        <v>119</v>
      </c>
      <c r="B37" s="39" t="s">
        <v>126</v>
      </c>
      <c r="C37" s="51"/>
      <c r="D37" s="56"/>
      <c r="E37" s="56">
        <f>E38</f>
        <v>0</v>
      </c>
      <c r="F37" s="56"/>
      <c r="G37" s="56"/>
      <c r="H37" s="56"/>
      <c r="I37" s="56"/>
      <c r="K37" s="31"/>
    </row>
    <row r="38" spans="1:11" ht="22.5" hidden="1" x14ac:dyDescent="0.25">
      <c r="A38" s="52" t="s">
        <v>118</v>
      </c>
      <c r="B38" s="50" t="s">
        <v>120</v>
      </c>
      <c r="C38" s="51" t="s">
        <v>13</v>
      </c>
      <c r="D38" s="56"/>
      <c r="E38" s="56">
        <v>0</v>
      </c>
      <c r="F38" s="56"/>
      <c r="G38" s="56"/>
      <c r="H38" s="56"/>
      <c r="I38" s="56"/>
      <c r="K38" s="31"/>
    </row>
    <row r="39" spans="1:11" s="10" customFormat="1" x14ac:dyDescent="0.25">
      <c r="A39" s="21" t="s">
        <v>68</v>
      </c>
      <c r="B39" s="14" t="s">
        <v>33</v>
      </c>
      <c r="C39" s="16"/>
      <c r="D39" s="55">
        <f t="shared" ref="D39:F41" si="20">D40</f>
        <v>4000</v>
      </c>
      <c r="E39" s="55">
        <f t="shared" si="20"/>
        <v>2300</v>
      </c>
      <c r="F39" s="55">
        <f t="shared" si="20"/>
        <v>4000</v>
      </c>
      <c r="G39" s="55">
        <f t="shared" ref="G39:I41" si="21">G40</f>
        <v>4000</v>
      </c>
      <c r="H39" s="55">
        <f t="shared" si="21"/>
        <v>4000</v>
      </c>
      <c r="I39" s="55">
        <f t="shared" si="21"/>
        <v>0</v>
      </c>
      <c r="K39" s="31"/>
    </row>
    <row r="40" spans="1:11" s="10" customFormat="1" ht="21" x14ac:dyDescent="0.25">
      <c r="A40" s="21" t="s">
        <v>69</v>
      </c>
      <c r="B40" s="14" t="s">
        <v>34</v>
      </c>
      <c r="C40" s="16"/>
      <c r="D40" s="55">
        <f t="shared" si="20"/>
        <v>4000</v>
      </c>
      <c r="E40" s="55">
        <f t="shared" si="20"/>
        <v>2300</v>
      </c>
      <c r="F40" s="55">
        <f t="shared" si="20"/>
        <v>4000</v>
      </c>
      <c r="G40" s="55">
        <f t="shared" si="21"/>
        <v>4000</v>
      </c>
      <c r="H40" s="55">
        <f t="shared" si="21"/>
        <v>4000</v>
      </c>
      <c r="I40" s="55">
        <f t="shared" si="21"/>
        <v>0</v>
      </c>
      <c r="K40" s="31"/>
    </row>
    <row r="41" spans="1:11" s="10" customFormat="1" ht="31.5" x14ac:dyDescent="0.25">
      <c r="A41" s="21" t="s">
        <v>70</v>
      </c>
      <c r="B41" s="14" t="s">
        <v>7</v>
      </c>
      <c r="C41" s="16"/>
      <c r="D41" s="55">
        <f t="shared" si="20"/>
        <v>4000</v>
      </c>
      <c r="E41" s="55">
        <f t="shared" si="20"/>
        <v>2300</v>
      </c>
      <c r="F41" s="55">
        <f t="shared" si="20"/>
        <v>4000</v>
      </c>
      <c r="G41" s="55">
        <f t="shared" si="21"/>
        <v>4000</v>
      </c>
      <c r="H41" s="55">
        <f t="shared" si="21"/>
        <v>4000</v>
      </c>
      <c r="I41" s="55">
        <f t="shared" si="21"/>
        <v>0</v>
      </c>
      <c r="K41" s="31"/>
    </row>
    <row r="42" spans="1:11" ht="33.75" x14ac:dyDescent="0.25">
      <c r="A42" s="22" t="s">
        <v>71</v>
      </c>
      <c r="B42" s="15" t="s">
        <v>34</v>
      </c>
      <c r="C42" s="17" t="s">
        <v>151</v>
      </c>
      <c r="D42" s="56">
        <v>4000</v>
      </c>
      <c r="E42" s="56">
        <v>2300</v>
      </c>
      <c r="F42" s="56">
        <v>4000</v>
      </c>
      <c r="G42" s="56">
        <v>4000</v>
      </c>
      <c r="H42" s="56">
        <v>4000</v>
      </c>
      <c r="I42" s="56">
        <v>0</v>
      </c>
      <c r="K42" s="31"/>
    </row>
    <row r="43" spans="1:11" s="10" customFormat="1" ht="21" x14ac:dyDescent="0.25">
      <c r="A43" s="21" t="s">
        <v>72</v>
      </c>
      <c r="B43" s="14" t="s">
        <v>35</v>
      </c>
      <c r="C43" s="16"/>
      <c r="D43" s="55">
        <f t="shared" ref="D43:E43" si="22">D44+D49</f>
        <v>6600</v>
      </c>
      <c r="E43" s="55">
        <f t="shared" si="22"/>
        <v>39669.800000000003</v>
      </c>
      <c r="F43" s="55">
        <f t="shared" ref="F43:I43" si="23">F44+F49</f>
        <v>39669.800000000003</v>
      </c>
      <c r="G43" s="55">
        <f t="shared" si="23"/>
        <v>43000</v>
      </c>
      <c r="H43" s="55">
        <f t="shared" si="23"/>
        <v>43000</v>
      </c>
      <c r="I43" s="55">
        <f t="shared" si="23"/>
        <v>0</v>
      </c>
      <c r="K43" s="31"/>
    </row>
    <row r="44" spans="1:11" s="10" customFormat="1" ht="42" x14ac:dyDescent="0.25">
      <c r="A44" s="21" t="s">
        <v>73</v>
      </c>
      <c r="B44" s="14" t="s">
        <v>36</v>
      </c>
      <c r="C44" s="16"/>
      <c r="D44" s="55">
        <f t="shared" ref="D44:E44" si="24">D45+D47</f>
        <v>0</v>
      </c>
      <c r="E44" s="55">
        <f t="shared" si="24"/>
        <v>17560.46</v>
      </c>
      <c r="F44" s="55">
        <f t="shared" ref="F44:G44" si="25">F45+F47</f>
        <v>17560.46</v>
      </c>
      <c r="G44" s="55">
        <f t="shared" si="25"/>
        <v>43000</v>
      </c>
      <c r="H44" s="55">
        <f t="shared" ref="H44:I44" si="26">H45+H47</f>
        <v>43000</v>
      </c>
      <c r="I44" s="55">
        <f t="shared" si="26"/>
        <v>0</v>
      </c>
      <c r="K44" s="31"/>
    </row>
    <row r="45" spans="1:11" s="10" customFormat="1" ht="42" x14ac:dyDescent="0.25">
      <c r="A45" s="74" t="s">
        <v>130</v>
      </c>
      <c r="B45" s="39" t="s">
        <v>128</v>
      </c>
      <c r="C45" s="16"/>
      <c r="D45" s="55">
        <f t="shared" ref="D45:I45" si="27">D46</f>
        <v>0</v>
      </c>
      <c r="E45" s="55">
        <f t="shared" si="27"/>
        <v>17560.46</v>
      </c>
      <c r="F45" s="55">
        <f t="shared" si="27"/>
        <v>17560.46</v>
      </c>
      <c r="G45" s="55">
        <f t="shared" si="27"/>
        <v>43000</v>
      </c>
      <c r="H45" s="55">
        <f t="shared" si="27"/>
        <v>43000</v>
      </c>
      <c r="I45" s="55">
        <f t="shared" si="27"/>
        <v>0</v>
      </c>
      <c r="K45" s="31"/>
    </row>
    <row r="46" spans="1:11" s="10" customFormat="1" ht="33.75" x14ac:dyDescent="0.25">
      <c r="A46" s="35" t="s">
        <v>146</v>
      </c>
      <c r="B46" s="73" t="s">
        <v>129</v>
      </c>
      <c r="C46" s="16"/>
      <c r="D46" s="56">
        <v>0</v>
      </c>
      <c r="E46" s="56">
        <v>17560.46</v>
      </c>
      <c r="F46" s="56">
        <v>17560.46</v>
      </c>
      <c r="G46" s="56">
        <v>43000</v>
      </c>
      <c r="H46" s="56">
        <v>43000</v>
      </c>
      <c r="I46" s="56">
        <v>0</v>
      </c>
      <c r="K46" s="31"/>
    </row>
    <row r="47" spans="1:11" s="10" customFormat="1" ht="42" hidden="1" x14ac:dyDescent="0.25">
      <c r="A47" s="75" t="s">
        <v>74</v>
      </c>
      <c r="B47" s="14" t="s">
        <v>37</v>
      </c>
      <c r="C47" s="16"/>
      <c r="D47" s="55">
        <f t="shared" ref="D47:I47" si="28">D48</f>
        <v>0</v>
      </c>
      <c r="E47" s="55">
        <f t="shared" si="28"/>
        <v>0</v>
      </c>
      <c r="F47" s="55">
        <f t="shared" si="28"/>
        <v>0</v>
      </c>
      <c r="G47" s="55">
        <f t="shared" si="28"/>
        <v>0</v>
      </c>
      <c r="H47" s="55">
        <f t="shared" si="28"/>
        <v>0</v>
      </c>
      <c r="I47" s="55">
        <f t="shared" si="28"/>
        <v>0</v>
      </c>
      <c r="K47" s="31"/>
    </row>
    <row r="48" spans="1:11" ht="33.75" hidden="1" x14ac:dyDescent="0.25">
      <c r="A48" s="22" t="s">
        <v>75</v>
      </c>
      <c r="B48" s="15" t="s">
        <v>38</v>
      </c>
      <c r="C48" s="17" t="s">
        <v>151</v>
      </c>
      <c r="D48" s="56">
        <v>0</v>
      </c>
      <c r="E48" s="56">
        <v>0</v>
      </c>
      <c r="F48" s="56">
        <v>0</v>
      </c>
      <c r="G48" s="56"/>
      <c r="H48" s="56"/>
      <c r="I48" s="56"/>
      <c r="K48" s="31"/>
    </row>
    <row r="49" spans="1:11" s="10" customFormat="1" ht="42" x14ac:dyDescent="0.25">
      <c r="A49" s="21" t="s">
        <v>76</v>
      </c>
      <c r="B49" s="14" t="s">
        <v>39</v>
      </c>
      <c r="C49" s="16"/>
      <c r="D49" s="55">
        <f t="shared" ref="D49:F50" si="29">D50</f>
        <v>6600</v>
      </c>
      <c r="E49" s="55">
        <f t="shared" si="29"/>
        <v>22109.34</v>
      </c>
      <c r="F49" s="55">
        <f t="shared" si="29"/>
        <v>22109.34</v>
      </c>
      <c r="G49" s="55">
        <f t="shared" ref="G49:I50" si="30">G50</f>
        <v>0</v>
      </c>
      <c r="H49" s="55">
        <f t="shared" si="30"/>
        <v>0</v>
      </c>
      <c r="I49" s="55">
        <f t="shared" si="30"/>
        <v>0</v>
      </c>
      <c r="K49" s="31"/>
    </row>
    <row r="50" spans="1:11" s="10" customFormat="1" ht="42" x14ac:dyDescent="0.25">
      <c r="A50" s="21" t="s">
        <v>77</v>
      </c>
      <c r="B50" s="14" t="s">
        <v>40</v>
      </c>
      <c r="C50" s="16"/>
      <c r="D50" s="55">
        <f t="shared" si="29"/>
        <v>6600</v>
      </c>
      <c r="E50" s="55">
        <f t="shared" si="29"/>
        <v>22109.34</v>
      </c>
      <c r="F50" s="55">
        <f t="shared" si="29"/>
        <v>22109.34</v>
      </c>
      <c r="G50" s="55">
        <f t="shared" si="30"/>
        <v>0</v>
      </c>
      <c r="H50" s="55">
        <f t="shared" si="30"/>
        <v>0</v>
      </c>
      <c r="I50" s="55">
        <f t="shared" si="30"/>
        <v>0</v>
      </c>
      <c r="K50" s="31"/>
    </row>
    <row r="51" spans="1:11" ht="33.75" x14ac:dyDescent="0.25">
      <c r="A51" s="22" t="s">
        <v>78</v>
      </c>
      <c r="B51" s="15" t="s">
        <v>8</v>
      </c>
      <c r="C51" s="17" t="s">
        <v>151</v>
      </c>
      <c r="D51" s="56">
        <v>6600</v>
      </c>
      <c r="E51" s="56">
        <v>22109.34</v>
      </c>
      <c r="F51" s="56">
        <v>22109.34</v>
      </c>
      <c r="G51" s="56">
        <v>0</v>
      </c>
      <c r="H51" s="56">
        <v>0</v>
      </c>
      <c r="I51" s="56">
        <v>0</v>
      </c>
      <c r="K51" s="31"/>
    </row>
    <row r="52" spans="1:11" s="10" customFormat="1" x14ac:dyDescent="0.25">
      <c r="A52" s="38" t="s">
        <v>139</v>
      </c>
      <c r="B52" s="39" t="s">
        <v>140</v>
      </c>
      <c r="C52" s="16"/>
      <c r="D52" s="55">
        <f t="shared" ref="D52:F54" si="31">D53</f>
        <v>0</v>
      </c>
      <c r="E52" s="55">
        <f t="shared" si="31"/>
        <v>2</v>
      </c>
      <c r="F52" s="55">
        <f t="shared" si="31"/>
        <v>2</v>
      </c>
      <c r="G52" s="55"/>
      <c r="H52" s="55"/>
      <c r="I52" s="55"/>
      <c r="K52" s="31"/>
    </row>
    <row r="53" spans="1:11" s="10" customFormat="1" ht="21" x14ac:dyDescent="0.25">
      <c r="A53" s="74" t="s">
        <v>141</v>
      </c>
      <c r="B53" s="80" t="s">
        <v>142</v>
      </c>
      <c r="C53" s="16"/>
      <c r="D53" s="55">
        <f t="shared" si="31"/>
        <v>0</v>
      </c>
      <c r="E53" s="55">
        <f t="shared" si="31"/>
        <v>2</v>
      </c>
      <c r="F53" s="55">
        <f t="shared" si="31"/>
        <v>2</v>
      </c>
      <c r="G53" s="55"/>
      <c r="H53" s="55"/>
      <c r="I53" s="55"/>
      <c r="K53" s="31"/>
    </row>
    <row r="54" spans="1:11" s="10" customFormat="1" ht="21" x14ac:dyDescent="0.25">
      <c r="A54" s="42" t="s">
        <v>143</v>
      </c>
      <c r="B54" s="81" t="s">
        <v>144</v>
      </c>
      <c r="C54" s="16"/>
      <c r="D54" s="55">
        <f t="shared" si="31"/>
        <v>0</v>
      </c>
      <c r="E54" s="55">
        <f t="shared" si="31"/>
        <v>2</v>
      </c>
      <c r="F54" s="55">
        <f t="shared" si="31"/>
        <v>2</v>
      </c>
      <c r="G54" s="55"/>
      <c r="H54" s="55"/>
      <c r="I54" s="55"/>
      <c r="K54" s="31"/>
    </row>
    <row r="55" spans="1:11" ht="33.75" x14ac:dyDescent="0.25">
      <c r="A55" s="46" t="s">
        <v>147</v>
      </c>
      <c r="B55" s="44" t="s">
        <v>145</v>
      </c>
      <c r="C55" s="17" t="s">
        <v>151</v>
      </c>
      <c r="D55" s="56">
        <v>0</v>
      </c>
      <c r="E55" s="56">
        <v>2</v>
      </c>
      <c r="F55" s="56">
        <v>2</v>
      </c>
      <c r="G55" s="56"/>
      <c r="H55" s="56"/>
      <c r="I55" s="56"/>
      <c r="K55" s="31"/>
    </row>
    <row r="56" spans="1:11" s="10" customFormat="1" x14ac:dyDescent="0.25">
      <c r="A56" s="27" t="s">
        <v>154</v>
      </c>
      <c r="B56" s="82" t="s">
        <v>155</v>
      </c>
      <c r="C56" s="16"/>
      <c r="D56" s="55">
        <f t="shared" ref="D56:F57" si="32">D57</f>
        <v>0</v>
      </c>
      <c r="E56" s="55">
        <f t="shared" si="32"/>
        <v>-2121.44</v>
      </c>
      <c r="F56" s="55">
        <f t="shared" si="32"/>
        <v>-2121.44</v>
      </c>
      <c r="G56" s="55">
        <f t="shared" ref="G56:I56" si="33">G57</f>
        <v>0</v>
      </c>
      <c r="H56" s="55">
        <f t="shared" si="33"/>
        <v>0</v>
      </c>
      <c r="I56" s="55">
        <f t="shared" si="33"/>
        <v>0</v>
      </c>
      <c r="K56" s="31"/>
    </row>
    <row r="57" spans="1:11" s="10" customFormat="1" ht="14.25" x14ac:dyDescent="0.2">
      <c r="A57" s="27" t="s">
        <v>157</v>
      </c>
      <c r="B57" s="84" t="s">
        <v>158</v>
      </c>
      <c r="C57" s="16"/>
      <c r="D57" s="55">
        <f t="shared" si="32"/>
        <v>0</v>
      </c>
      <c r="E57" s="55">
        <f t="shared" si="32"/>
        <v>-2121.44</v>
      </c>
      <c r="F57" s="55">
        <f t="shared" si="32"/>
        <v>-2121.44</v>
      </c>
      <c r="G57" s="55">
        <f t="shared" ref="G57:I57" si="34">G58</f>
        <v>0</v>
      </c>
      <c r="H57" s="55">
        <f t="shared" si="34"/>
        <v>0</v>
      </c>
      <c r="I57" s="55">
        <f t="shared" si="34"/>
        <v>0</v>
      </c>
      <c r="K57" s="85"/>
    </row>
    <row r="58" spans="1:11" ht="33.75" x14ac:dyDescent="0.25">
      <c r="A58" s="26" t="s">
        <v>153</v>
      </c>
      <c r="B58" s="83" t="s">
        <v>156</v>
      </c>
      <c r="C58" s="17" t="s">
        <v>151</v>
      </c>
      <c r="D58" s="56">
        <v>0</v>
      </c>
      <c r="E58" s="56">
        <v>-2121.44</v>
      </c>
      <c r="F58" s="56">
        <v>-2121.44</v>
      </c>
      <c r="G58" s="56"/>
      <c r="H58" s="56"/>
      <c r="I58" s="56"/>
      <c r="K58" s="31"/>
    </row>
    <row r="59" spans="1:11" s="10" customFormat="1" x14ac:dyDescent="0.25">
      <c r="A59" s="21" t="s">
        <v>79</v>
      </c>
      <c r="B59" s="14" t="s">
        <v>41</v>
      </c>
      <c r="C59" s="16"/>
      <c r="D59" s="55">
        <f>D60+D79</f>
        <v>4761355.25</v>
      </c>
      <c r="E59" s="55">
        <f>E60+E79</f>
        <v>4524923.07</v>
      </c>
      <c r="F59" s="55">
        <f>F60+F79</f>
        <v>5140224</v>
      </c>
      <c r="G59" s="55">
        <f t="shared" ref="G59:I59" si="35">G60+G79</f>
        <v>6145387</v>
      </c>
      <c r="H59" s="55">
        <f t="shared" si="35"/>
        <v>2107377</v>
      </c>
      <c r="I59" s="55">
        <f t="shared" si="35"/>
        <v>1673999</v>
      </c>
      <c r="K59" s="31"/>
    </row>
    <row r="60" spans="1:11" s="10" customFormat="1" ht="21" x14ac:dyDescent="0.25">
      <c r="A60" s="21" t="s">
        <v>80</v>
      </c>
      <c r="B60" s="14" t="s">
        <v>42</v>
      </c>
      <c r="C60" s="16"/>
      <c r="D60" s="55">
        <f>D61+D66+D74+D69</f>
        <v>4761355.25</v>
      </c>
      <c r="E60" s="55">
        <f>E61+E66+E74+E69+E83</f>
        <v>4524923.07</v>
      </c>
      <c r="F60" s="55">
        <f>F61+F66+F74+F69+F83</f>
        <v>5140224</v>
      </c>
      <c r="G60" s="55">
        <f t="shared" ref="G60:I60" si="36">G61+G66+G74+G69</f>
        <v>6145387</v>
      </c>
      <c r="H60" s="55">
        <f t="shared" si="36"/>
        <v>2107377</v>
      </c>
      <c r="I60" s="55">
        <f t="shared" si="36"/>
        <v>1673999</v>
      </c>
      <c r="K60" s="31"/>
    </row>
    <row r="61" spans="1:11" s="10" customFormat="1" x14ac:dyDescent="0.25">
      <c r="A61" s="21" t="s">
        <v>86</v>
      </c>
      <c r="B61" s="14" t="s">
        <v>43</v>
      </c>
      <c r="C61" s="16"/>
      <c r="D61" s="55">
        <f>D62+D64</f>
        <v>1200000</v>
      </c>
      <c r="E61" s="55">
        <f t="shared" ref="E61" si="37">E62+E64</f>
        <v>1077800</v>
      </c>
      <c r="F61" s="55">
        <f>F62+F64</f>
        <v>1200000</v>
      </c>
      <c r="G61" s="55">
        <f t="shared" ref="G61:I61" si="38">G62+G64</f>
        <v>1251700</v>
      </c>
      <c r="H61" s="55">
        <f t="shared" si="38"/>
        <v>538200</v>
      </c>
      <c r="I61" s="55">
        <f t="shared" si="38"/>
        <v>314900</v>
      </c>
      <c r="K61" s="31"/>
    </row>
    <row r="62" spans="1:11" s="10" customFormat="1" ht="21" x14ac:dyDescent="0.25">
      <c r="A62" s="38" t="s">
        <v>98</v>
      </c>
      <c r="B62" s="39" t="s">
        <v>97</v>
      </c>
      <c r="C62" s="16"/>
      <c r="D62" s="55">
        <f>D63</f>
        <v>1200000</v>
      </c>
      <c r="E62" s="55">
        <f t="shared" ref="E62" si="39">E63</f>
        <v>1077800</v>
      </c>
      <c r="F62" s="55">
        <f>F63</f>
        <v>1200000</v>
      </c>
      <c r="G62" s="55">
        <f>G63</f>
        <v>1251700</v>
      </c>
      <c r="H62" s="55">
        <f t="shared" ref="H62:I62" si="40">H63</f>
        <v>538200</v>
      </c>
      <c r="I62" s="55">
        <f t="shared" si="40"/>
        <v>314900</v>
      </c>
      <c r="K62" s="31"/>
    </row>
    <row r="63" spans="1:11" ht="33.75" x14ac:dyDescent="0.25">
      <c r="A63" s="41" t="s">
        <v>104</v>
      </c>
      <c r="B63" s="37" t="s">
        <v>96</v>
      </c>
      <c r="C63" s="17" t="s">
        <v>151</v>
      </c>
      <c r="D63" s="56">
        <v>1200000</v>
      </c>
      <c r="E63" s="56">
        <v>1077800</v>
      </c>
      <c r="F63" s="56">
        <v>1200000</v>
      </c>
      <c r="G63" s="56">
        <v>1251700</v>
      </c>
      <c r="H63" s="56">
        <v>538200</v>
      </c>
      <c r="I63" s="56">
        <v>314900</v>
      </c>
      <c r="K63" s="31"/>
    </row>
    <row r="64" spans="1:11" hidden="1" x14ac:dyDescent="0.25">
      <c r="A64" s="38" t="s">
        <v>101</v>
      </c>
      <c r="B64" s="39" t="s">
        <v>99</v>
      </c>
      <c r="C64" s="17"/>
      <c r="D64" s="55">
        <f>D65</f>
        <v>0</v>
      </c>
      <c r="E64" s="55">
        <f t="shared" ref="E64" si="41">E65</f>
        <v>0</v>
      </c>
      <c r="F64" s="55">
        <f>F65</f>
        <v>0</v>
      </c>
      <c r="G64" s="55">
        <f t="shared" ref="G64:I64" si="42">G65</f>
        <v>0</v>
      </c>
      <c r="H64" s="55">
        <f t="shared" si="42"/>
        <v>0</v>
      </c>
      <c r="I64" s="55">
        <f t="shared" si="42"/>
        <v>0</v>
      </c>
      <c r="K64" s="31"/>
    </row>
    <row r="65" spans="1:11" ht="33.75" hidden="1" x14ac:dyDescent="0.25">
      <c r="A65" s="41" t="s">
        <v>105</v>
      </c>
      <c r="B65" s="40" t="s">
        <v>100</v>
      </c>
      <c r="C65" s="17" t="s">
        <v>127</v>
      </c>
      <c r="D65" s="56">
        <v>0</v>
      </c>
      <c r="E65" s="56">
        <v>0</v>
      </c>
      <c r="F65" s="56">
        <v>0</v>
      </c>
      <c r="G65" s="56"/>
      <c r="H65" s="56"/>
      <c r="I65" s="56"/>
      <c r="K65" s="31"/>
    </row>
    <row r="66" spans="1:11" s="30" customFormat="1" hidden="1" x14ac:dyDescent="0.25">
      <c r="A66" s="27" t="s">
        <v>87</v>
      </c>
      <c r="B66" s="28" t="s">
        <v>81</v>
      </c>
      <c r="C66" s="16"/>
      <c r="D66" s="55">
        <f>D67+D68</f>
        <v>0</v>
      </c>
      <c r="E66" s="55">
        <f t="shared" ref="E66" si="43">E67+E68</f>
        <v>0</v>
      </c>
      <c r="F66" s="55">
        <f>F67+F68</f>
        <v>0</v>
      </c>
      <c r="G66" s="55"/>
      <c r="H66" s="55"/>
      <c r="I66" s="55"/>
      <c r="K66" s="31"/>
    </row>
    <row r="67" spans="1:11" s="29" customFormat="1" ht="33.75" hidden="1" x14ac:dyDescent="0.25">
      <c r="A67" s="76" t="s">
        <v>138</v>
      </c>
      <c r="B67" s="77" t="s">
        <v>137</v>
      </c>
      <c r="C67" s="17" t="s">
        <v>151</v>
      </c>
      <c r="D67" s="56">
        <v>0</v>
      </c>
      <c r="E67" s="56">
        <v>0</v>
      </c>
      <c r="F67" s="56">
        <v>0</v>
      </c>
      <c r="G67" s="56"/>
      <c r="H67" s="56"/>
      <c r="I67" s="56"/>
      <c r="K67" s="31"/>
    </row>
    <row r="68" spans="1:11" s="34" customFormat="1" ht="33.75" hidden="1" x14ac:dyDescent="0.25">
      <c r="A68" s="35" t="s">
        <v>95</v>
      </c>
      <c r="B68" s="36" t="s">
        <v>94</v>
      </c>
      <c r="C68" s="17" t="s">
        <v>151</v>
      </c>
      <c r="D68" s="56">
        <v>0</v>
      </c>
      <c r="E68" s="56">
        <v>0</v>
      </c>
      <c r="F68" s="56">
        <v>0</v>
      </c>
      <c r="G68" s="57"/>
      <c r="H68" s="57"/>
      <c r="I68" s="57"/>
      <c r="K68" s="31"/>
    </row>
    <row r="69" spans="1:11" s="48" customFormat="1" x14ac:dyDescent="0.25">
      <c r="A69" s="38" t="s">
        <v>115</v>
      </c>
      <c r="B69" s="39" t="s">
        <v>114</v>
      </c>
      <c r="C69" s="47"/>
      <c r="D69" s="58">
        <f>D70+D72</f>
        <v>200259</v>
      </c>
      <c r="E69" s="58">
        <f t="shared" ref="E69" si="44">E70+E72</f>
        <v>133545.19</v>
      </c>
      <c r="F69" s="58">
        <f>F70+F72</f>
        <v>200259</v>
      </c>
      <c r="G69" s="58">
        <f t="shared" ref="G69:I69" si="45">G70+G72</f>
        <v>211448</v>
      </c>
      <c r="H69" s="58">
        <f t="shared" si="45"/>
        <v>219477</v>
      </c>
      <c r="I69" s="58">
        <f t="shared" si="45"/>
        <v>228099</v>
      </c>
      <c r="K69" s="31"/>
    </row>
    <row r="70" spans="1:11" s="10" customFormat="1" ht="21" x14ac:dyDescent="0.25">
      <c r="A70" s="21" t="s">
        <v>106</v>
      </c>
      <c r="B70" s="14" t="s">
        <v>44</v>
      </c>
      <c r="C70" s="16"/>
      <c r="D70" s="55">
        <f>D71</f>
        <v>26206</v>
      </c>
      <c r="E70" s="55">
        <f t="shared" ref="E70" si="46">E71</f>
        <v>26206</v>
      </c>
      <c r="F70" s="55">
        <f>F71</f>
        <v>26206</v>
      </c>
      <c r="G70" s="55">
        <f t="shared" ref="G70:I70" si="47">G71</f>
        <v>26411</v>
      </c>
      <c r="H70" s="55">
        <f t="shared" si="47"/>
        <v>27015</v>
      </c>
      <c r="I70" s="55">
        <f t="shared" si="47"/>
        <v>27015</v>
      </c>
      <c r="K70" s="31"/>
    </row>
    <row r="71" spans="1:11" ht="33.75" x14ac:dyDescent="0.25">
      <c r="A71" s="22" t="s">
        <v>88</v>
      </c>
      <c r="B71" s="15" t="s">
        <v>45</v>
      </c>
      <c r="C71" s="17" t="s">
        <v>151</v>
      </c>
      <c r="D71" s="56">
        <v>26206</v>
      </c>
      <c r="E71" s="56">
        <v>26206</v>
      </c>
      <c r="F71" s="56">
        <v>26206</v>
      </c>
      <c r="G71" s="56">
        <v>26411</v>
      </c>
      <c r="H71" s="56">
        <v>27015</v>
      </c>
      <c r="I71" s="56">
        <v>27015</v>
      </c>
      <c r="K71" s="31"/>
    </row>
    <row r="72" spans="1:11" s="10" customFormat="1" ht="21" x14ac:dyDescent="0.25">
      <c r="A72" s="21" t="s">
        <v>107</v>
      </c>
      <c r="B72" s="14" t="s">
        <v>46</v>
      </c>
      <c r="C72" s="16"/>
      <c r="D72" s="55">
        <f>D73</f>
        <v>174053</v>
      </c>
      <c r="E72" s="55">
        <f t="shared" ref="E72" si="48">E73</f>
        <v>107339.19</v>
      </c>
      <c r="F72" s="55">
        <f>F73</f>
        <v>174053</v>
      </c>
      <c r="G72" s="55">
        <f t="shared" ref="G72:I72" si="49">G73</f>
        <v>185037</v>
      </c>
      <c r="H72" s="55">
        <f t="shared" si="49"/>
        <v>192462</v>
      </c>
      <c r="I72" s="55">
        <f t="shared" si="49"/>
        <v>201084</v>
      </c>
      <c r="K72" s="31"/>
    </row>
    <row r="73" spans="1:11" ht="33.75" x14ac:dyDescent="0.25">
      <c r="A73" s="22" t="s">
        <v>89</v>
      </c>
      <c r="B73" s="15" t="s">
        <v>9</v>
      </c>
      <c r="C73" s="17" t="s">
        <v>151</v>
      </c>
      <c r="D73" s="56">
        <v>174053</v>
      </c>
      <c r="E73" s="56">
        <v>107339.19</v>
      </c>
      <c r="F73" s="56">
        <v>174053</v>
      </c>
      <c r="G73" s="56">
        <v>185037</v>
      </c>
      <c r="H73" s="56">
        <v>192462</v>
      </c>
      <c r="I73" s="56">
        <v>201084</v>
      </c>
      <c r="K73" s="31"/>
    </row>
    <row r="74" spans="1:11" s="10" customFormat="1" x14ac:dyDescent="0.25">
      <c r="A74" s="21" t="s">
        <v>90</v>
      </c>
      <c r="B74" s="14" t="s">
        <v>47</v>
      </c>
      <c r="C74" s="16"/>
      <c r="D74" s="55">
        <f>D75+D77</f>
        <v>3361096.25</v>
      </c>
      <c r="E74" s="55">
        <f t="shared" ref="E74" si="50">E75+E77</f>
        <v>3313810.13</v>
      </c>
      <c r="F74" s="55">
        <f>F75+F77</f>
        <v>3740196.25</v>
      </c>
      <c r="G74" s="55">
        <f t="shared" ref="G74:I74" si="51">G75+G77</f>
        <v>4682239</v>
      </c>
      <c r="H74" s="55">
        <f t="shared" si="51"/>
        <v>1349700</v>
      </c>
      <c r="I74" s="55">
        <f t="shared" si="51"/>
        <v>1131000</v>
      </c>
      <c r="K74" s="31"/>
    </row>
    <row r="75" spans="1:11" s="10" customFormat="1" ht="31.5" x14ac:dyDescent="0.25">
      <c r="A75" s="21" t="s">
        <v>108</v>
      </c>
      <c r="B75" s="14" t="s">
        <v>48</v>
      </c>
      <c r="C75" s="16"/>
      <c r="D75" s="55">
        <f>D76</f>
        <v>255096.25</v>
      </c>
      <c r="E75" s="55">
        <f t="shared" ref="E75" si="52">E76</f>
        <v>254963</v>
      </c>
      <c r="F75" s="55">
        <f>F76</f>
        <v>255096.25</v>
      </c>
      <c r="G75" s="55">
        <f t="shared" ref="G75" si="53">G76</f>
        <v>220139</v>
      </c>
      <c r="H75" s="55"/>
      <c r="I75" s="55"/>
      <c r="K75" s="31"/>
    </row>
    <row r="76" spans="1:11" ht="33.75" x14ac:dyDescent="0.25">
      <c r="A76" s="22" t="s">
        <v>91</v>
      </c>
      <c r="B76" s="15" t="s">
        <v>10</v>
      </c>
      <c r="C76" s="17" t="s">
        <v>151</v>
      </c>
      <c r="D76" s="56">
        <v>255096.25</v>
      </c>
      <c r="E76" s="56">
        <v>254963</v>
      </c>
      <c r="F76" s="56">
        <v>255096.25</v>
      </c>
      <c r="G76" s="56">
        <v>220139</v>
      </c>
      <c r="H76" s="56"/>
      <c r="I76" s="56"/>
      <c r="K76" s="31"/>
    </row>
    <row r="77" spans="1:11" s="10" customFormat="1" x14ac:dyDescent="0.25">
      <c r="A77" s="21" t="s">
        <v>109</v>
      </c>
      <c r="B77" s="14" t="s">
        <v>49</v>
      </c>
      <c r="C77" s="16"/>
      <c r="D77" s="55">
        <f>D78</f>
        <v>3106000</v>
      </c>
      <c r="E77" s="55">
        <f t="shared" ref="E77" si="54">E78</f>
        <v>3058847.13</v>
      </c>
      <c r="F77" s="55">
        <f>F78</f>
        <v>3485100</v>
      </c>
      <c r="G77" s="55">
        <f t="shared" ref="G77:I77" si="55">G78</f>
        <v>4462100</v>
      </c>
      <c r="H77" s="55">
        <f t="shared" si="55"/>
        <v>1349700</v>
      </c>
      <c r="I77" s="55">
        <f t="shared" si="55"/>
        <v>1131000</v>
      </c>
      <c r="K77" s="31"/>
    </row>
    <row r="78" spans="1:11" ht="33.75" x14ac:dyDescent="0.25">
      <c r="A78" s="22" t="s">
        <v>92</v>
      </c>
      <c r="B78" s="15" t="s">
        <v>11</v>
      </c>
      <c r="C78" s="17" t="s">
        <v>151</v>
      </c>
      <c r="D78" s="56">
        <v>3106000</v>
      </c>
      <c r="E78" s="56">
        <v>3058847.13</v>
      </c>
      <c r="F78" s="56">
        <v>3485100</v>
      </c>
      <c r="G78" s="59">
        <v>4462100</v>
      </c>
      <c r="H78" s="59">
        <v>1349700</v>
      </c>
      <c r="I78" s="59">
        <v>1131000</v>
      </c>
      <c r="K78" s="31"/>
    </row>
    <row r="79" spans="1:11" s="48" customFormat="1" hidden="1" x14ac:dyDescent="0.25">
      <c r="A79" s="38" t="s">
        <v>113</v>
      </c>
      <c r="B79" s="39" t="s">
        <v>112</v>
      </c>
      <c r="C79" s="47"/>
      <c r="D79" s="60">
        <f>D80</f>
        <v>0</v>
      </c>
      <c r="E79" s="60">
        <f t="shared" ref="E79" si="56">E80</f>
        <v>0</v>
      </c>
      <c r="F79" s="60">
        <f>F80</f>
        <v>0</v>
      </c>
      <c r="G79" s="58"/>
      <c r="H79" s="58"/>
      <c r="I79" s="58"/>
      <c r="K79" s="31"/>
    </row>
    <row r="80" spans="1:11" hidden="1" x14ac:dyDescent="0.25">
      <c r="A80" s="42" t="s">
        <v>110</v>
      </c>
      <c r="B80" s="43" t="s">
        <v>102</v>
      </c>
      <c r="C80" s="45"/>
      <c r="D80" s="61">
        <f>D81+D82</f>
        <v>0</v>
      </c>
      <c r="E80" s="61">
        <f t="shared" ref="E80" si="57">E81+E82</f>
        <v>0</v>
      </c>
      <c r="F80" s="61">
        <f>F81+F82</f>
        <v>0</v>
      </c>
      <c r="G80" s="61"/>
      <c r="H80" s="61"/>
      <c r="I80" s="61"/>
      <c r="K80" s="31"/>
    </row>
    <row r="81" spans="1:11" ht="33.75" hidden="1" x14ac:dyDescent="0.25">
      <c r="A81" s="46" t="s">
        <v>111</v>
      </c>
      <c r="B81" s="44" t="s">
        <v>103</v>
      </c>
      <c r="C81" s="17" t="s">
        <v>151</v>
      </c>
      <c r="D81" s="62">
        <v>0</v>
      </c>
      <c r="E81" s="62">
        <v>0</v>
      </c>
      <c r="F81" s="62">
        <v>0</v>
      </c>
      <c r="G81" s="62"/>
      <c r="H81" s="62"/>
      <c r="I81" s="62"/>
      <c r="K81" s="31"/>
    </row>
    <row r="82" spans="1:11" ht="33.75" hidden="1" x14ac:dyDescent="0.25">
      <c r="A82" s="79" t="s">
        <v>148</v>
      </c>
      <c r="B82" s="78" t="s">
        <v>102</v>
      </c>
      <c r="C82" s="17" t="s">
        <v>151</v>
      </c>
      <c r="D82" s="62">
        <v>0</v>
      </c>
      <c r="E82" s="62">
        <v>0</v>
      </c>
      <c r="F82" s="62">
        <v>0</v>
      </c>
      <c r="G82" s="62"/>
      <c r="H82" s="62"/>
      <c r="I82" s="62"/>
      <c r="K82" s="31"/>
    </row>
    <row r="83" spans="1:11" customFormat="1" ht="21" outlineLevel="2" x14ac:dyDescent="0.25">
      <c r="A83" s="68" t="s">
        <v>121</v>
      </c>
      <c r="B83" s="66" t="s">
        <v>122</v>
      </c>
      <c r="C83" s="63"/>
      <c r="D83" s="64"/>
      <c r="E83" s="70">
        <f>E84</f>
        <v>-232.25</v>
      </c>
      <c r="F83" s="70">
        <f>F84</f>
        <v>-231.25</v>
      </c>
      <c r="G83" s="64"/>
      <c r="H83" s="64"/>
      <c r="I83" s="64"/>
    </row>
    <row r="84" spans="1:11" customFormat="1" ht="33.75" x14ac:dyDescent="0.25">
      <c r="A84" s="69" t="s">
        <v>123</v>
      </c>
      <c r="B84" s="67" t="s">
        <v>124</v>
      </c>
      <c r="C84" s="17" t="s">
        <v>151</v>
      </c>
      <c r="D84" s="65"/>
      <c r="E84" s="71">
        <v>-232.25</v>
      </c>
      <c r="F84" s="71">
        <v>-231.25</v>
      </c>
      <c r="G84" s="65"/>
      <c r="H84" s="65"/>
      <c r="I84" s="65"/>
    </row>
    <row r="85" spans="1:11" x14ac:dyDescent="0.25">
      <c r="A85" s="6"/>
      <c r="E85" s="29"/>
      <c r="F85" s="29"/>
    </row>
    <row r="86" spans="1:11" x14ac:dyDescent="0.25">
      <c r="A86" s="4" t="s">
        <v>6</v>
      </c>
      <c r="D86" s="31"/>
      <c r="E86" s="72"/>
      <c r="F86" s="29"/>
    </row>
    <row r="87" spans="1:11" x14ac:dyDescent="0.25">
      <c r="A87" s="23" t="s">
        <v>84</v>
      </c>
      <c r="B87" s="11" t="s">
        <v>152</v>
      </c>
      <c r="C87" s="32"/>
      <c r="D87" s="11"/>
      <c r="E87" s="1"/>
      <c r="F87" s="11"/>
      <c r="G87" s="11"/>
      <c r="H87" s="11"/>
      <c r="I87" s="11"/>
    </row>
    <row r="88" spans="1:11" x14ac:dyDescent="0.25">
      <c r="B88" s="33" t="s">
        <v>85</v>
      </c>
      <c r="C88" s="1"/>
      <c r="D88" s="1"/>
      <c r="F88" s="1"/>
      <c r="G88" s="1"/>
      <c r="H88" s="1"/>
      <c r="I88" s="1"/>
    </row>
    <row r="89" spans="1:11" ht="15.75" x14ac:dyDescent="0.25">
      <c r="A89" s="7"/>
    </row>
    <row r="90" spans="1:11" x14ac:dyDescent="0.25">
      <c r="A90" s="4" t="s">
        <v>149</v>
      </c>
    </row>
    <row r="91" spans="1:11" x14ac:dyDescent="0.25">
      <c r="A91" s="4"/>
    </row>
    <row r="92" spans="1:11" x14ac:dyDescent="0.25">
      <c r="A92" s="4"/>
    </row>
  </sheetData>
  <mergeCells count="14">
    <mergeCell ref="A1:I1"/>
    <mergeCell ref="A2:I2"/>
    <mergeCell ref="A3:I3"/>
    <mergeCell ref="A6:I6"/>
    <mergeCell ref="G11:I12"/>
    <mergeCell ref="A8:B8"/>
    <mergeCell ref="A11:B12"/>
    <mergeCell ref="C11:C13"/>
    <mergeCell ref="D11:D13"/>
    <mergeCell ref="E11:E13"/>
    <mergeCell ref="F11:F13"/>
    <mergeCell ref="C9:E9"/>
    <mergeCell ref="A9:B9"/>
    <mergeCell ref="H7:I7"/>
  </mergeCells>
  <phoneticPr fontId="15" type="noConversion"/>
  <printOptions horizontalCentered="1"/>
  <pageMargins left="0.59055118110236227" right="0.55118110236220474" top="0.51181102362204722" bottom="0.19685039370078741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2023-11-20T14:01:24Z</dcterms:modified>
</cp:coreProperties>
</file>